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/comment3.xml" ContentType="application/vnd.openxmlformats-officedocument.spreadsheetml.comments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Инструкция" sheetId="1" state="visible" r:id="rId1"/>
    <sheet name="02_Чек-лист" sheetId="2" state="visible" r:id="rId2"/>
    <sheet name="03_Сводка" sheetId="3" state="visible" r:id="rId3"/>
    <sheet name="04_Справочник" sheetId="4" state="visible" r:id="rId4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b val="1"/>
      <color rgb="FFDD551F"/>
      <sz val="8"/>
    </font>
    <font>
      <name val="Carlito"/>
      <b val="1"/>
      <color rgb="FFFFFFFF"/>
      <sz val="10"/>
    </font>
    <font>
      <name val="Carlito"/>
      <color rgb="FF1F2225"/>
      <sz val="10"/>
    </font>
    <font>
      <name val="Carlito"/>
      <b val="1"/>
      <color rgb="FFFFFFFF"/>
      <sz val="9"/>
    </font>
    <font>
      <name val="Carlito"/>
      <color rgb="FF1F2225"/>
      <sz val="9"/>
    </font>
    <font>
      <name val="Carlito"/>
      <b val="1"/>
      <color rgb="FF5C6268"/>
      <sz val="9"/>
    </font>
    <font>
      <name val="Carlito"/>
      <b val="1"/>
      <color rgb="FFDD551F"/>
      <sz val="16"/>
    </font>
    <font>
      <color rgb="FFFFFFFF"/>
      <sz val="1"/>
    </font>
  </fonts>
  <fills count="9">
    <fill>
      <patternFill/>
    </fill>
    <fill>
      <patternFill patternType="gray125"/>
    </fill>
    <fill>
      <patternFill patternType="solid">
        <fgColor rgb="FF173A5F"/>
      </patternFill>
    </fill>
    <fill>
      <patternFill patternType="solid">
        <fgColor rgb="FFFBF8F4"/>
      </patternFill>
    </fill>
    <fill>
      <patternFill patternType="solid">
        <fgColor rgb="FFDD551F"/>
      </patternFill>
    </fill>
    <fill>
      <patternFill patternType="solid">
        <fgColor rgb="FFF5F2EC"/>
      </patternFill>
    </fill>
    <fill>
      <patternFill patternType="solid">
        <fgColor rgb="FFEDF4F8"/>
      </patternFill>
    </fill>
    <fill>
      <patternFill patternType="solid">
        <fgColor rgb="FFFFF0E7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9D4CC"/>
      </left>
      <right style="thin">
        <color rgb="FFD9D4CC"/>
      </right>
      <top style="thin">
        <color rgb="FFD9D4CC"/>
      </top>
      <bottom style="thin">
        <color rgb="FFD9D4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vertical="center"/>
    </xf>
    <xf numFmtId="0" fontId="4" fillId="5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vertical="top" wrapText="1"/>
    </xf>
    <xf numFmtId="0" fontId="6" fillId="7" borderId="1" applyAlignment="1" applyProtection="1" pivotButton="0" quotePrefix="0" xfId="0">
      <alignment vertical="top"/>
      <protection locked="0" hidden="0"/>
    </xf>
    <xf numFmtId="0" fontId="6" fillId="7" borderId="1" applyAlignment="1" applyProtection="1" pivotButton="0" quotePrefix="0" xfId="0">
      <alignment vertical="top" wrapText="1"/>
      <protection locked="0" hidden="0"/>
    </xf>
    <xf numFmtId="164" fontId="6" fillId="7" borderId="1" applyAlignment="1" applyProtection="1" pivotButton="0" quotePrefix="0" xfId="0">
      <alignment vertical="top"/>
      <protection locked="0" hidden="0"/>
    </xf>
    <xf numFmtId="9" fontId="6" fillId="6" borderId="1" applyAlignment="1" pivotButton="0" quotePrefix="0" xfId="0">
      <alignment vertical="top"/>
    </xf>
    <xf numFmtId="0" fontId="9" fillId="0" borderId="0" pivotButton="0" quotePrefix="0" xfId="0"/>
    <xf numFmtId="0" fontId="7" fillId="6" borderId="0" applyAlignment="1" pivotButton="0" quotePrefix="0" xfId="0">
      <alignment horizontal="left" vertical="center"/>
    </xf>
    <xf numFmtId="1" fontId="8" fillId="8" borderId="0" applyAlignment="1" pivotButton="0" quotePrefix="0" xfId="0">
      <alignment horizontal="left" vertical="center"/>
    </xf>
    <xf numFmtId="9" fontId="8" fillId="8" borderId="0" applyAlignment="1" pivotButton="0" quotePrefix="0" xfId="0">
      <alignment horizontal="left" vertical="center"/>
    </xf>
    <xf numFmtId="0" fontId="6" fillId="6" borderId="1" applyAlignment="1" pivotButton="0" quotePrefix="0" xfId="0">
      <alignment vertical="top"/>
    </xf>
    <xf numFmtId="1" fontId="6" fillId="6" borderId="1" applyAlignment="1" pivotButton="0" quotePrefix="0" xfId="0">
      <alignment vertical="top"/>
    </xf>
  </cellXfs>
  <cellStyles count="1">
    <cellStyle name="Normal" xfId="0" builtinId="0" hidden="0"/>
  </cellStyles>
  <dxfs count="3">
    <dxf>
      <fill>
        <patternFill patternType="solid">
          <fgColor rgb="FFE7F2EC"/>
        </patternFill>
      </fill>
    </dxf>
    <dxf>
      <fill>
        <patternFill patternType="solid">
          <fgColor rgb="FFFFF0E7"/>
        </patternFill>
      </fill>
    </dxf>
    <dxf>
      <fill>
        <patternFill patternType="solid">
          <fgColor rgb="FF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Пункты по отметкам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'03_Сводка'!R1</f>
            </strRef>
          </tx>
          <spPr>
            <a:solidFill>
              <a:srgbClr val="1F6B86"/>
            </a:solidFill>
            <a:ln>
              <a:solidFill>
                <a:srgbClr val="1F6B86"/>
              </a:solidFill>
              <a:prstDash val="solid"/>
            </a:ln>
          </spPr>
          <cat>
            <numRef>
              <f>'03_Сводка'!$Q$2:$Q$6</f>
            </numRef>
          </cat>
          <val>
            <numRef>
              <f>'03_Сводка'!$R$2:$R$6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Пункты по разделам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'03_Сводка'!U1</f>
            </strRef>
          </tx>
          <spPr>
            <a:solidFill>
              <a:srgbClr val="1F6B86"/>
            </a:solidFill>
            <a:ln>
              <a:solidFill>
                <a:srgbClr val="1F6B86"/>
              </a:solidFill>
              <a:prstDash val="solid"/>
            </a:ln>
          </spPr>
          <cat>
            <numRef>
              <f>'03_Сводка'!$T$2:$T$8</f>
            </numRef>
          </cat>
          <val>
            <numRef>
              <f>'03_Сводка'!$U$2:$U$8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Маркетинг Практика</author>
  </authors>
  <commentList>
    <comment ref="A6" authorId="0" shapeId="0">
      <text>
        <t>1. Создайте копию для кампании.
2. На листе 02 пройдите пункты по порядку.
3. Выберите отметку, добавьте комментарий и подтверждение.
4. Укажите ответственного и срок.
5. Для «Не применимо» объясните причину.
6. На листе 03 закройте высокие риски.
Отметки: не проверено; в работе; выполнено;
не применимо; нужна консультация.</t>
      </text>
    </comment>
    <comment ref="A13" authorId="0" shapeId="0">
      <text>
        <t>Входит: участники учета интернет-рекламы; передача через ОРД;
пометка «реклама»; данные рекламодателя; erid;
полнота и своевременность данных.
Не входит: содержание рекламы; отраслевые ограничения;
152-ФЗ; отчисления по статье 18.2.
Шаблон не заменяет юридическую консультацию.
Перед запуском сверяйте нормы и правила ОРД.</t>
      </text>
    </comment>
  </commentList>
</comments>
</file>

<file path=xl/comments/comment2.xml><?xml version="1.0" encoding="utf-8"?>
<comments xmlns="http://schemas.openxmlformats.org/spreadsheetml/2006/main">
  <authors>
    <author>Маркетинг Практика</author>
  </authors>
  <commentList>
    <comment ref="A5" authorId="0" shapeId="0">
      <text>
        <t>Уникальный номер контрольного пункта</t>
      </text>
    </comment>
    <comment ref="B5" authorId="0" shapeId="0">
      <text>
        <t>Этап проверки</t>
      </text>
    </comment>
    <comment ref="C5" authorId="0" shapeId="0">
      <text>
        <t>Конкретное контрольное действие</t>
      </text>
    </comment>
    <comment ref="D5" authorId="0" shapeId="0">
      <text>
        <t>Минимальный проверяемый результат</t>
      </text>
    </comment>
    <comment ref="E5" authorId="0" shapeId="0">
      <text>
        <t>Норма или регламент, на который опирается пункт</t>
      </text>
    </comment>
    <comment ref="F5" authorId="0" shapeId="0">
      <text>
        <t>При необходимости измените оценку с учетом кампании</t>
      </text>
    </comment>
    <comment ref="G5" authorId="0" shapeId="0">
      <text>
        <t>Выберите текущую отметку выполнения</t>
      </text>
    </comment>
    <comment ref="H5" authorId="0" shapeId="0">
      <text>
        <t>Зафиксируйте решение, исключение, проблему или следующий шаг</t>
      </text>
    </comment>
    <comment ref="I5" authorId="0" shapeId="0">
      <text>
        <t>Название файла, ссылка, номер договора, скриншот или запись из ОРД</t>
      </text>
    </comment>
    <comment ref="J5" authorId="0" shapeId="0">
      <text>
        <t>Кто закрывает пункт</t>
      </text>
    </comment>
    <comment ref="K5" authorId="0" shapeId="0">
      <text>
        <t>Плановая или контрольная дата</t>
      </text>
    </comment>
    <comment ref="L5" authorId="0" shapeId="0">
      <text>
        <t>Автоматический показатель для сводки</t>
      </text>
    </comment>
  </commentList>
</comments>
</file>

<file path=xl/comments/comment3.xml><?xml version="1.0" encoding="utf-8"?>
<comments xmlns="http://schemas.openxmlformats.org/spreadsheetml/2006/main">
  <authors>
    <author>Маркетинг Практика</author>
  </authors>
  <commentList>
    <comment ref="A12" authorId="0" shapeId="0">
      <text>
        <t>Запуск не рекомендуется, пока остаются незакрытые пункты высокого риска или статус «Нужна консультация». Показатель готовности учитывает «Выполнено» и обоснованное «Не применимо».</t>
      </text>
    </comment>
    <comment ref="A16" authorId="0" shapeId="0">
      <text>
        <t>Автоматический перечень статусов</t>
      </text>
    </comment>
    <comment ref="B16" authorId="0" shapeId="0">
      <text>
        <t>Количество пунктов с этой отметкой</t>
      </text>
    </comment>
    <comment ref="C16" authorId="0" shapeId="0">
      <text>
        <t>Доля от общего числа контрольных пунктов</t>
      </text>
    </comment>
  </commentList>
</comments>
</file>

<file path=xl/comments/comment4.xml><?xml version="1.0" encoding="utf-8"?>
<comments xmlns="http://schemas.openxmlformats.org/spreadsheetml/2006/main">
  <authors>
    <author>Маркетинг Практика</author>
  </authors>
  <commentList>
    <comment ref="A6" authorId="0" shapeId="0">
      <text>
        <t>Рекламодатель — определяет объект и содержание рекламы.
Рекламораспространитель — распространяет рекламу.
Оператор рекламной системы организует распространение.
ОРД принимает сведения и передает их Роскомнадзору.
ЕРИР обеспечивает государственный учет.</t>
      </text>
    </comment>
    <comment ref="A14" authorId="0" shapeId="0">
      <text>
        <t>Статья 18.1: передача сведений через ОРД; полнота,
достоверность, актуальность и своевременность; пометка «реклама»;
рекламодатель или страница о нем; корректный erid.
Части 15–16 статьи 14.3 КоАП РФ устанавливают ответственность
за нарушения передачи данных и erid. Актуальные суммы
проверяйте перед запуском.
Отдельно проверяйте содержание рекламы, специальные категории,
возраст, 152-ФЗ, статью 18.2, ограничения ресурсов и правила площадки.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29</row>
      <rowOff>0</rowOff>
    </from>
    <ext cx="3150000" cy="22464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29</row>
      <rowOff>0</rowOff>
    </from>
    <ext cx="3150000" cy="22464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config" displayName="config" ref="A5:L25" headerRowCount="1">
  <autoFilter ref="A5:L25"/>
  <tableColumns count="12">
    <tableColumn id="1" name="№"/>
    <tableColumn id="2" name="Раздел"/>
    <tableColumn id="3" name="Что проверить"/>
    <tableColumn id="4" name="Что считать выполнением"/>
    <tableColumn id="5" name="Правовая опора"/>
    <tableColumn id="6" name="Риск"/>
    <tableColumn id="7" name="Отметка"/>
    <tableColumn id="8" name="Рабочий комментарий"/>
    <tableColumn id="9" name="Подтверждение"/>
    <tableColumn id="10" name="Ответственный"/>
    <tableColumn id="11" name="Срок"/>
    <tableColumn id="12" name="Готовность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dashboard_status" displayName="dashboard_status" ref="A16:C26" headerRowCount="1">
  <autoFilter ref="A16:C26"/>
  <tableColumns count="3">
    <tableColumn id="1" name="Отметка"/>
    <tableColumn id="2" name="Количество"/>
    <tableColumn id="3" name="Доля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table" Target="/xl/tables/table2.xml" Id="rId2" /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18"/>
  <sheetViews>
    <sheetView showGridLines="0" showZeros="1" zoomScale="85" workbookViewId="0">
      <pane ySplit="4" topLeftCell="A5" activePane="bottomLeft" state="frozen"/>
      <selection pane="bottomLeft" activeCell="A1" sqref="A1"/>
    </sheetView>
  </sheetViews>
  <sheetFormatPr baseColWidth="8" defaultRowHeight="20"/>
  <sheetData>
    <row r="1" ht="24" customHeight="1">
      <c r="A1" s="1" t="inlineStr">
        <is>
          <t>Проверка интернет-рекламы по статье 18.1</t>
        </is>
      </c>
    </row>
    <row r="2" ht="24" customHeight="1"/>
    <row r="3" ht="20" customHeight="1">
      <c r="A3" s="2" t="inlineStr">
        <is>
          <t>МАРКЕТИНГ ПРАКТИКА · Рабочий чек-лист: от размещения до архива доказательств.</t>
        </is>
      </c>
    </row>
    <row r="6" ht="24" customHeight="1">
      <c r="A6" s="3" t="inlineStr">
        <is>
          <t>Как пользоваться</t>
        </is>
      </c>
    </row>
    <row r="7" ht="22" customHeight="1">
      <c r="A7" s="4" t="inlineStr">
        <is>
          <t>1. Создайте копию для кампании.
2. На листе 02 пройдите пункты по порядку.
3. Выберите отметку, добавьте комментарий и подтверждение.
4. Укажите ответственного и срок.
5. Для «Не применимо» объясните причину.
6. На листе 03 закройте высокие риски.
Отметки: не проверено; в работе; выполнено;
не применимо; нужна консультация.</t>
        </is>
      </c>
    </row>
    <row r="8" ht="22" customHeight="1"/>
    <row r="9" ht="22" customHeight="1"/>
    <row r="10" ht="22" customHeight="1"/>
    <row r="11" ht="22" customHeight="1"/>
    <row r="13" ht="24" customHeight="1">
      <c r="A13" s="3" t="inlineStr">
        <is>
          <t>Охват и границы</t>
        </is>
      </c>
    </row>
    <row r="14" ht="22" customHeight="1">
      <c r="A14" s="4" t="inlineStr">
        <is>
          <t>Входит: участники учета интернет-рекламы; передача через ОРД;
пометка «реклама»; данные рекламодателя; erid;
полнота и своевременность данных.
Не входит: содержание рекламы; отраслевые ограничения;
152-ФЗ; отчисления по статье 18.2.
Шаблон не заменяет юридическую консультацию.
Перед запуском сверяйте нормы и правила ОРД.</t>
        </is>
      </c>
    </row>
    <row r="15" ht="22" customHeight="1"/>
    <row r="16" ht="22" customHeight="1"/>
    <row r="17" ht="22" customHeight="1"/>
    <row r="18" ht="22" customHeight="1"/>
  </sheetData>
  <mergeCells count="6">
    <mergeCell ref="A14:P18"/>
    <mergeCell ref="A7:P11"/>
    <mergeCell ref="A13:P13"/>
    <mergeCell ref="A1:P2"/>
    <mergeCell ref="A6:P6"/>
    <mergeCell ref="A3:P3"/>
  </mergeCells>
  <pageMargins left="0.75" right="0.75" top="1" bottom="1" header="0.5" footer="0.5"/>
  <pageSetup fitToHeight="0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T25"/>
  <sheetViews>
    <sheetView showGridLines="0" showZeros="1" zoomScale="85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20"/>
  <cols>
    <col width="8" customWidth="1" min="1" max="1"/>
    <col width="20" customWidth="1" min="2" max="2"/>
    <col width="42" customWidth="1" min="3" max="3"/>
    <col width="50" customWidth="1" min="4" max="4"/>
    <col width="24" customWidth="1" min="5" max="5"/>
    <col width="12" customWidth="1" min="6" max="6"/>
    <col width="21" customWidth="1" min="7" max="7"/>
    <col width="32" customWidth="1" min="8" max="8"/>
    <col width="28" customWidth="1" min="9" max="9"/>
    <col width="20" customWidth="1" min="10" max="10"/>
    <col width="13" customWidth="1" min="11" max="11"/>
    <col width="12" customWidth="1" min="12" max="12"/>
  </cols>
  <sheetData>
    <row r="1" ht="24" customHeight="1">
      <c r="A1" s="1" t="inlineStr">
        <is>
          <t>Чек-лист готовности интернет-рекламы</t>
        </is>
      </c>
    </row>
    <row r="2" ht="24" customHeight="1"/>
    <row r="3" ht="20" customHeight="1">
      <c r="A3" s="2" t="inlineStr">
        <is>
          <t>МАРКЕТИНГ ПРАКТИКА · Выберите отметку в каждой строке и приложите доказательство. Высокий риск нельзя оставлять без решения.</t>
        </is>
      </c>
    </row>
    <row r="5" ht="36" customHeight="1">
      <c r="A5" s="5" t="inlineStr">
        <is>
          <t>№</t>
        </is>
      </c>
      <c r="B5" s="5" t="inlineStr">
        <is>
          <t>Раздел</t>
        </is>
      </c>
      <c r="C5" s="5" t="inlineStr">
        <is>
          <t>Что проверить</t>
        </is>
      </c>
      <c r="D5" s="5" t="inlineStr">
        <is>
          <t>Что считать выполнением</t>
        </is>
      </c>
      <c r="E5" s="5" t="inlineStr">
        <is>
          <t>Правовая опора</t>
        </is>
      </c>
      <c r="F5" s="5" t="inlineStr">
        <is>
          <t>Риск</t>
        </is>
      </c>
      <c r="G5" s="5" t="inlineStr">
        <is>
          <t>Отметка</t>
        </is>
      </c>
      <c r="H5" s="5" t="inlineStr">
        <is>
          <t>Рабочий комментарий</t>
        </is>
      </c>
      <c r="I5" s="5" t="inlineStr">
        <is>
          <t>Подтверждение</t>
        </is>
      </c>
      <c r="J5" s="5" t="inlineStr">
        <is>
          <t>Ответственный</t>
        </is>
      </c>
      <c r="K5" s="5" t="inlineStr">
        <is>
          <t>Срок</t>
        </is>
      </c>
      <c r="L5" s="5" t="inlineStr">
        <is>
          <t>Готовность</t>
        </is>
      </c>
    </row>
    <row r="6">
      <c r="A6" s="6" t="inlineStr">
        <is>
          <t>1.1</t>
        </is>
      </c>
      <c r="B6" s="6" t="inlineStr">
        <is>
          <t>Квалификация</t>
        </is>
      </c>
      <c r="C6" s="6" t="inlineStr">
        <is>
          <t>Определить, является ли материал рекламой</t>
        </is>
      </c>
      <c r="D6" s="6" t="inlineStr">
        <is>
          <t>Зафиксированы объект рекламирования, адресат, цель привлечения внимания и способ распространения. При сомнении назначена правовая оценка.</t>
        </is>
      </c>
      <c r="E6" s="6" t="inlineStr">
        <is>
          <t>ст. 3 и ч. 12 ст. 18.1 Закона № 38-ФЗ</t>
        </is>
      </c>
      <c r="F6" s="7" t="inlineStr">
        <is>
          <t>Высокий</t>
        </is>
      </c>
      <c r="G6" s="7" t="inlineStr">
        <is>
          <t>☐ Не проверено</t>
        </is>
      </c>
      <c r="H6" s="8" t="n"/>
      <c r="I6" s="8" t="n"/>
      <c r="J6" s="8" t="n"/>
      <c r="K6" s="9" t="n"/>
      <c r="L6" s="10">
        <f>IF(F6="","",IF(OR(G6="☑ Выполнено",G6="— Не применимо"),1,0))</f>
        <v/>
      </c>
    </row>
    <row r="7">
      <c r="A7" s="6" t="inlineStr">
        <is>
          <t>1.2</t>
        </is>
      </c>
      <c r="B7" s="6" t="inlineStr">
        <is>
          <t>Квалификация</t>
        </is>
      </c>
      <c r="C7" s="6" t="inlineStr">
        <is>
          <t>Подтвердить распространение именно в сети Интернет</t>
        </is>
      </c>
      <c r="D7" s="6" t="inlineStr">
        <is>
          <t>Указаны площадка, формат, URL или идентификатор размещения; исключена реклама внутри интернет-трансляций теле- и радиопрограмм.</t>
        </is>
      </c>
      <c r="E7" s="6" t="inlineStr">
        <is>
          <t>ч. 16 ст. 18.1 Закона № 38-ФЗ</t>
        </is>
      </c>
      <c r="F7" s="7" t="inlineStr">
        <is>
          <t>Высокий</t>
        </is>
      </c>
      <c r="G7" s="7" t="inlineStr">
        <is>
          <t>☐ Не проверено</t>
        </is>
      </c>
      <c r="H7" s="8" t="n"/>
      <c r="I7" s="8" t="n"/>
      <c r="J7" s="8" t="n"/>
      <c r="K7" s="9" t="n"/>
      <c r="L7" s="10">
        <f>IF(F7="","",IF(OR(G7="☑ Выполнено",G7="— Не применимо"),1,0))</f>
        <v/>
      </c>
    </row>
    <row r="8">
      <c r="A8" s="6" t="inlineStr">
        <is>
          <t>1.3</t>
        </is>
      </c>
      <c r="B8" s="6" t="inlineStr">
        <is>
          <t>Квалификация</t>
        </is>
      </c>
      <c r="C8" s="6" t="inlineStr">
        <is>
          <t>Проверить направленность на потребителей в Российской Федерации</t>
        </is>
      </c>
      <c r="D8" s="6" t="inlineStr">
        <is>
          <t>География, язык, таргетинг и фактическая аудитория кампании оценены и записаны.</t>
        </is>
      </c>
      <c r="E8" s="6" t="inlineStr">
        <is>
          <t>ч. 3 ст. 18.1; ПП РФ № 948</t>
        </is>
      </c>
      <c r="F8" s="7" t="inlineStr">
        <is>
          <t>Высокий</t>
        </is>
      </c>
      <c r="G8" s="7" t="inlineStr">
        <is>
          <t>☐ Не проверено</t>
        </is>
      </c>
      <c r="H8" s="8" t="n"/>
      <c r="I8" s="8" t="n"/>
      <c r="J8" s="8" t="n"/>
      <c r="K8" s="9" t="n"/>
      <c r="L8" s="10">
        <f>IF(F8="","",IF(OR(G8="☑ Выполнено",G8="— Не применимо"),1,0))</f>
        <v/>
      </c>
    </row>
    <row r="9">
      <c r="A9" s="6" t="inlineStr">
        <is>
          <t>1.4</t>
        </is>
      </c>
      <c r="B9" s="6" t="inlineStr">
        <is>
          <t>Квалификация</t>
        </is>
      </c>
      <c r="C9" s="6" t="inlineStr">
        <is>
          <t>Отличить рекламу от справочной или органической информации</t>
        </is>
      </c>
      <c r="D9" s="6" t="inlineStr">
        <is>
          <t>Есть письменное обоснование квалификации; спорный материал передан на консультацию, а не исключен автоматически.</t>
        </is>
      </c>
      <c r="E9" s="6" t="inlineStr">
        <is>
          <t>ст. 3 и ч. 12 ст. 18.1 Закона № 38-ФЗ</t>
        </is>
      </c>
      <c r="F9" s="7" t="inlineStr">
        <is>
          <t>Средний</t>
        </is>
      </c>
      <c r="G9" s="7" t="inlineStr">
        <is>
          <t>☐ Не проверено</t>
        </is>
      </c>
      <c r="H9" s="8" t="n"/>
      <c r="I9" s="8" t="n"/>
      <c r="J9" s="8" t="n"/>
      <c r="K9" s="9" t="n"/>
      <c r="L9" s="10">
        <f>IF(F9="","",IF(OR(G9="☑ Выполнено",G9="— Не применимо"),1,0))</f>
        <v/>
      </c>
    </row>
    <row r="10">
      <c r="A10" s="6" t="inlineStr">
        <is>
          <t>1.5</t>
        </is>
      </c>
      <c r="B10" s="6" t="inlineStr">
        <is>
          <t>Квалификация</t>
        </is>
      </c>
      <c r="C10" s="6" t="inlineStr">
        <is>
          <t>Зафиксировать границы кампании</t>
        </is>
      </c>
      <c r="D10" s="6" t="inlineStr">
        <is>
          <t>Перечислены все креативы, версии, площадки, ссылки, даты и периоды распространения.</t>
        </is>
      </c>
      <c r="E10" s="6" t="inlineStr">
        <is>
          <t>ч. 1 и 11 ст. 18.1 Закона № 38-ФЗ</t>
        </is>
      </c>
      <c r="F10" s="7" t="inlineStr">
        <is>
          <t>Средний</t>
        </is>
      </c>
      <c r="G10" s="7" t="inlineStr">
        <is>
          <t>☐ Не проверено</t>
        </is>
      </c>
      <c r="H10" s="8" t="n"/>
      <c r="I10" s="8" t="n"/>
      <c r="J10" s="8" t="n"/>
      <c r="K10" s="9" t="n"/>
      <c r="L10" s="10">
        <f>IF(F10="","",IF(OR(G10="☑ Выполнено",G10="— Не применимо"),1,0))</f>
        <v/>
      </c>
    </row>
    <row r="11">
      <c r="A11" s="6" t="inlineStr">
        <is>
          <t>1.6</t>
        </is>
      </c>
      <c r="B11" s="6" t="inlineStr">
        <is>
          <t>Квалификация</t>
        </is>
      </c>
      <c r="C11" s="6" t="inlineStr">
        <is>
          <t>Отдельно определить, является ли материал социальной рекламой</t>
        </is>
      </c>
      <c r="D11" s="6" t="inlineStr">
        <is>
          <t>Тип рекламы подтвержден; при социальной рекламе применен соответствующий процесс и идентификатор.</t>
        </is>
      </c>
      <c r="E11" s="6" t="inlineStr">
        <is>
          <t>ст. 10 и ст. 18.1 Закона № 38-ФЗ</t>
        </is>
      </c>
      <c r="F11" s="7" t="inlineStr">
        <is>
          <t>Средний</t>
        </is>
      </c>
      <c r="G11" s="7" t="inlineStr">
        <is>
          <t>☐ Не проверено</t>
        </is>
      </c>
      <c r="H11" s="8" t="n"/>
      <c r="I11" s="8" t="n"/>
      <c r="J11" s="8" t="n"/>
      <c r="K11" s="9" t="n"/>
      <c r="L11" s="10">
        <f>IF(F11="","",IF(OR(G11="☑ Выполнено",G11="— Не применимо"),1,0))</f>
        <v/>
      </c>
    </row>
    <row r="12">
      <c r="A12" s="6" t="inlineStr">
        <is>
          <t>2.1</t>
        </is>
      </c>
      <c r="B12" s="6" t="inlineStr">
        <is>
          <t>Участники и договоры</t>
        </is>
      </c>
      <c r="C12" s="6" t="inlineStr">
        <is>
          <t>Определить рекламодателя</t>
        </is>
      </c>
      <c r="D12" s="6" t="inlineStr">
        <is>
          <t>Полное наименование или ФИО, статус, ИНН и иные требуемые сведения совпадают в договоре, ОРД и маркировке.</t>
        </is>
      </c>
      <c r="E12" s="6" t="inlineStr">
        <is>
          <t>ч. 1, 3, 11 и 16 ст. 18.1</t>
        </is>
      </c>
      <c r="F12" s="7" t="inlineStr">
        <is>
          <t>Высокий</t>
        </is>
      </c>
      <c r="G12" s="7" t="inlineStr">
        <is>
          <t>☐ Не проверено</t>
        </is>
      </c>
      <c r="H12" s="8" t="n"/>
      <c r="I12" s="8" t="n"/>
      <c r="J12" s="8" t="n"/>
      <c r="K12" s="9" t="n"/>
      <c r="L12" s="10">
        <f>IF(F12="","",IF(OR(G12="☑ Выполнено",G12="— Не применимо"),1,0))</f>
        <v/>
      </c>
    </row>
    <row r="13">
      <c r="A13" s="6" t="inlineStr">
        <is>
          <t>2.2</t>
        </is>
      </c>
      <c r="B13" s="6" t="inlineStr">
        <is>
          <t>Участники и договоры</t>
        </is>
      </c>
      <c r="C13" s="6" t="inlineStr">
        <is>
          <t>Определить рекламораспространителя и площадку</t>
        </is>
      </c>
      <c r="D13" s="6" t="inlineStr">
        <is>
          <t>Установлено лицо, фактически распространяющее рекламу, и информационный ресурс каждого размещения.</t>
        </is>
      </c>
      <c r="E13" s="6" t="inlineStr">
        <is>
          <t>ч. 1, 3 и 11 ст. 18.1</t>
        </is>
      </c>
      <c r="F13" s="7" t="inlineStr">
        <is>
          <t>Высокий</t>
        </is>
      </c>
      <c r="G13" s="7" t="inlineStr">
        <is>
          <t>☐ Не проверено</t>
        </is>
      </c>
      <c r="H13" s="8" t="n"/>
      <c r="I13" s="8" t="n"/>
      <c r="J13" s="8" t="n"/>
      <c r="K13" s="9" t="n"/>
      <c r="L13" s="10">
        <f>IF(F13="","",IF(OR(G13="☑ Выполнено",G13="— Не применимо"),1,0))</f>
        <v/>
      </c>
    </row>
    <row r="14">
      <c r="A14" s="6" t="inlineStr">
        <is>
          <t>2.3</t>
        </is>
      </c>
      <c r="B14" s="6" t="inlineStr">
        <is>
          <t>Участники и договоры</t>
        </is>
      </c>
      <c r="C14" s="6" t="inlineStr">
        <is>
          <t>Описать всю договорную цепочку</t>
        </is>
      </c>
      <c r="D14" s="6" t="inlineStr">
        <is>
          <t>Включены агентства, посредники и операторы рекламных систем; роли не противоречат договорам и данным ОРД.</t>
        </is>
      </c>
      <c r="E14" s="6" t="inlineStr">
        <is>
          <t>ч. 3, 5 и 11 ст. 18.1</t>
        </is>
      </c>
      <c r="F14" s="7" t="inlineStr">
        <is>
          <t>Высокий</t>
        </is>
      </c>
      <c r="G14" s="7" t="inlineStr">
        <is>
          <t>☐ Не проверено</t>
        </is>
      </c>
      <c r="H14" s="8" t="n"/>
      <c r="I14" s="8" t="n"/>
      <c r="J14" s="8" t="n"/>
      <c r="K14" s="9" t="n"/>
      <c r="L14" s="10">
        <f>IF(F14="","",IF(OR(G14="☑ Выполнено",G14="— Не применимо"),1,0))</f>
        <v/>
      </c>
    </row>
    <row r="15">
      <c r="A15" s="6" t="inlineStr">
        <is>
          <t>2.4</t>
        </is>
      </c>
      <c r="B15" s="6" t="inlineStr">
        <is>
          <t>Участники и договоры</t>
        </is>
      </c>
      <c r="C15" s="6" t="inlineStr">
        <is>
          <t>Выбрать оператора рекламных данных</t>
        </is>
      </c>
      <c r="D15" s="6" t="inlineStr">
        <is>
          <t>ОРД присутствует в актуальном реестре Роскомнадзора; доступ и ответственное лицо подтверждены.</t>
        </is>
      </c>
      <c r="E15" s="6" t="inlineStr">
        <is>
          <t>ч. 5–8 ст. 18.1 Закона № 38-ФЗ</t>
        </is>
      </c>
      <c r="F15" s="7" t="inlineStr">
        <is>
          <t>Высокий</t>
        </is>
      </c>
      <c r="G15" s="7" t="inlineStr">
        <is>
          <t>☐ Не проверено</t>
        </is>
      </c>
      <c r="H15" s="8" t="n"/>
      <c r="I15" s="8" t="n"/>
      <c r="J15" s="8" t="n"/>
      <c r="K15" s="9" t="n"/>
      <c r="L15" s="10">
        <f>IF(F15="","",IF(OR(G15="☑ Выполнено",G15="— Не применимо"),1,0))</f>
        <v/>
      </c>
    </row>
    <row r="16">
      <c r="A16" s="6" t="inlineStr">
        <is>
          <t>2.5</t>
        </is>
      </c>
      <c r="B16" s="6" t="inlineStr">
        <is>
          <t>Участники и договоры</t>
        </is>
      </c>
      <c r="C16" s="6" t="inlineStr">
        <is>
          <t>Закрепить ответственность в договоре</t>
        </is>
      </c>
      <c r="D16" s="6" t="inlineStr">
        <is>
          <t>Указано, кто регистрирует креатив, получает и размещает erid, передает статистику и акты, исправляет ошибки и хранит подтверждения.</t>
        </is>
      </c>
      <c r="E16" s="6" t="inlineStr">
        <is>
          <t>ч. 5 и 11 ст. 18.1</t>
        </is>
      </c>
      <c r="F16" s="7" t="inlineStr">
        <is>
          <t>Высокий</t>
        </is>
      </c>
      <c r="G16" s="7" t="inlineStr">
        <is>
          <t>☐ Не проверено</t>
        </is>
      </c>
      <c r="H16" s="8" t="n"/>
      <c r="I16" s="8" t="n"/>
      <c r="J16" s="8" t="n"/>
      <c r="K16" s="9" t="n"/>
      <c r="L16" s="10">
        <f>IF(F16="","",IF(OR(G16="☑ Выполнено",G16="— Не применимо"),1,0))</f>
        <v/>
      </c>
    </row>
    <row r="17">
      <c r="A17" s="6" t="inlineStr">
        <is>
          <t>2.6</t>
        </is>
      </c>
      <c r="B17" s="6" t="inlineStr">
        <is>
          <t>Участники и договоры</t>
        </is>
      </c>
      <c r="C17" s="6" t="inlineStr">
        <is>
          <t>Сверить реквизиты всех участников</t>
        </is>
      </c>
      <c r="D17" s="6" t="inlineStr">
        <is>
          <t>Наименования, ИНН, роли и договоры единообразно указаны во всех системах и документах.</t>
        </is>
      </c>
      <c r="E17" s="6" t="inlineStr">
        <is>
          <t>ч. 11 ст. 18.1; распоряжение № 1362-р</t>
        </is>
      </c>
      <c r="F17" s="7" t="inlineStr">
        <is>
          <t>Высокий</t>
        </is>
      </c>
      <c r="G17" s="7" t="inlineStr">
        <is>
          <t>☐ Не проверено</t>
        </is>
      </c>
      <c r="H17" s="8" t="n"/>
      <c r="I17" s="8" t="n"/>
      <c r="J17" s="8" t="n"/>
      <c r="K17" s="9" t="n"/>
      <c r="L17" s="10">
        <f>IF(F17="","",IF(OR(G17="☑ Выполнено",G17="— Не применимо"),1,0))</f>
        <v/>
      </c>
    </row>
    <row r="18">
      <c r="A18" s="6" t="inlineStr">
        <is>
          <t>3.1</t>
        </is>
      </c>
      <c r="B18" s="6" t="inlineStr">
        <is>
          <t>Регистрация и erid</t>
        </is>
      </c>
      <c r="C18" s="6" t="inlineStr">
        <is>
          <t>Финализировать креатив до регистрации</t>
        </is>
      </c>
      <c r="D18" s="6" t="inlineStr">
        <is>
          <t>Согласованы текст, изображение, видео, аудио, ссылка и обязательные оговорки; версия имеет дату или номер.</t>
        </is>
      </c>
      <c r="E18" s="6" t="inlineStr">
        <is>
          <t>ч. 17 ст. 18.1; приказ РКН № 68</t>
        </is>
      </c>
      <c r="F18" s="7" t="inlineStr">
        <is>
          <t>Высокий</t>
        </is>
      </c>
      <c r="G18" s="7" t="inlineStr">
        <is>
          <t>☐ Не проверено</t>
        </is>
      </c>
      <c r="H18" s="8" t="n"/>
      <c r="I18" s="8" t="n"/>
      <c r="J18" s="8" t="n"/>
      <c r="K18" s="9" t="n"/>
      <c r="L18" s="10">
        <f>IF(F18="","",IF(OR(G18="☑ Выполнено",G18="— Не применимо"),1,0))</f>
        <v/>
      </c>
    </row>
    <row r="19">
      <c r="A19" s="6" t="inlineStr">
        <is>
          <t>3.2</t>
        </is>
      </c>
      <c r="B19" s="6" t="inlineStr">
        <is>
          <t>Регистрация и erid</t>
        </is>
      </c>
      <c r="C19" s="6" t="inlineStr">
        <is>
          <t>Подготовить сведения о рекламодателе и договорах</t>
        </is>
      </c>
      <c r="D19" s="6" t="inlineStr">
        <is>
          <t>Комплект данных достаточен для регистрации у ОРД и соответствует действующему составу сведений.</t>
        </is>
      </c>
      <c r="E19" s="6" t="inlineStr">
        <is>
          <t>распоряжение Правительства № 1362-р</t>
        </is>
      </c>
      <c r="F19" s="7" t="inlineStr">
        <is>
          <t>Высокий</t>
        </is>
      </c>
      <c r="G19" s="7" t="inlineStr">
        <is>
          <t>☐ Не проверено</t>
        </is>
      </c>
      <c r="H19" s="8" t="n"/>
      <c r="I19" s="8" t="n"/>
      <c r="J19" s="8" t="n"/>
      <c r="K19" s="9" t="n"/>
      <c r="L19" s="10">
        <f>IF(F19="","",IF(OR(G19="☑ Выполнено",G19="— Не применимо"),1,0))</f>
        <v/>
      </c>
    </row>
    <row r="20">
      <c r="A20" s="6" t="inlineStr">
        <is>
          <t>3.3</t>
        </is>
      </c>
      <c r="B20" s="6" t="inlineStr">
        <is>
          <t>Регистрация и erid</t>
        </is>
      </c>
      <c r="C20" s="6" t="inlineStr">
        <is>
          <t>Зарегистрировать креативы и получить корректные erid до запуска</t>
        </is>
      </c>
      <c r="D20" s="6" t="inlineStr">
        <is>
          <t>1) У ОРД заведена каждая самостоятельная версия. 2) erid получен до распространения. 3) Токен без ошибок сопоставлен с креативом, площадкой и договором. 4) Для изменений согласован порядок повторной регистрации.</t>
        </is>
      </c>
      <c r="E20" s="6" t="inlineStr">
        <is>
          <t>ч. 5, 11 и 17 ст. 18.1; приказ РКН № 68</t>
        </is>
      </c>
      <c r="F20" s="7" t="inlineStr">
        <is>
          <t>Высокий</t>
        </is>
      </c>
      <c r="G20" s="7" t="inlineStr">
        <is>
          <t>☐ Не проверено</t>
        </is>
      </c>
      <c r="H20" s="8" t="n"/>
      <c r="I20" s="8" t="n"/>
      <c r="J20" s="8" t="n"/>
      <c r="K20" s="9" t="n"/>
      <c r="L20" s="10">
        <f>IF(F20="","",IF(OR(G20="☑ Выполнено",G20="— Не применимо"),1,0))</f>
        <v/>
      </c>
    </row>
    <row r="21">
      <c r="A21" s="6" t="inlineStr">
        <is>
          <t>4.1</t>
        </is>
      </c>
      <c r="B21" s="6" t="inlineStr">
        <is>
          <t>Маркировка</t>
        </is>
      </c>
      <c r="C21" s="6" t="inlineStr">
        <is>
          <t>Разместить пометку «реклама» и сведения о рекламодателе</t>
        </is>
      </c>
      <c r="D21" s="6" t="inlineStr">
        <is>
          <t>1) Пометка «реклама» различима в фактическом показе. 2) Указан рекламодатель и (или) доступная страница с достоверной информацией о нем. 3) Текст не обрезан на целевых устройствах.</t>
        </is>
      </c>
      <c r="E21" s="6" t="inlineStr">
        <is>
          <t>ч. 16 ст. 18.1 Закона № 38-ФЗ</t>
        </is>
      </c>
      <c r="F21" s="7" t="inlineStr">
        <is>
          <t>Высокий</t>
        </is>
      </c>
      <c r="G21" s="7" t="inlineStr">
        <is>
          <t>☐ Не проверено</t>
        </is>
      </c>
      <c r="H21" s="8" t="n"/>
      <c r="I21" s="8" t="n"/>
      <c r="J21" s="8" t="n"/>
      <c r="K21" s="9" t="n"/>
      <c r="L21" s="10">
        <f>IF(F21="","",IF(OR(G21="☑ Выполнено",G21="— Не применимо"),1,0))</f>
        <v/>
      </c>
    </row>
    <row r="22">
      <c r="A22" s="6" t="inlineStr">
        <is>
          <t>4.2</t>
        </is>
      </c>
      <c r="B22" s="6" t="inlineStr">
        <is>
          <t>Маркировка</t>
        </is>
      </c>
      <c r="C22" s="6" t="inlineStr">
        <is>
          <t>Разместить и проверить erid во всех форматах и версиях</t>
        </is>
      </c>
      <c r="D22" s="6" t="inlineStr">
        <is>
          <t>1) erid размещен допустимым способом. 2) Значение не изменено. 3) Ссылка и редиректы не теряют параметр. 4) Отдельно проверены мобильный, десктопный, видео-, аудио- и текстовый форматы, копии и репосты.</t>
        </is>
      </c>
      <c r="E22" s="6" t="inlineStr">
        <is>
          <t>ч. 17 ст. 18.1; приказ РКН № 68</t>
        </is>
      </c>
      <c r="F22" s="7" t="inlineStr">
        <is>
          <t>Высокий</t>
        </is>
      </c>
      <c r="G22" s="7" t="inlineStr">
        <is>
          <t>☐ Не проверено</t>
        </is>
      </c>
      <c r="H22" s="8" t="n"/>
      <c r="I22" s="8" t="n"/>
      <c r="J22" s="8" t="n"/>
      <c r="K22" s="9" t="n"/>
      <c r="L22" s="10">
        <f>IF(F22="","",IF(OR(G22="☑ Выполнено",G22="— Не применимо"),1,0))</f>
        <v/>
      </c>
    </row>
    <row r="23">
      <c r="A23" s="6" t="inlineStr">
        <is>
          <t>5.1</t>
        </is>
      </c>
      <c r="B23" s="6" t="inlineStr">
        <is>
          <t>Запуск и фиксация</t>
        </is>
      </c>
      <c r="C23" s="6" t="inlineStr">
        <is>
          <t>Провести контроль запуска и сохранить доказательства</t>
        </is>
      </c>
      <c r="D23" s="6" t="inlineStr">
        <is>
          <t>1) Зафиксированы дата и время. 2) После публикации проверены реальный показ, маркировка, erid и переход. 3) Сохранены скриншот или запись, URL и идентификатор публикации. 4) Есть порядок остановки при критической ошибке.</t>
        </is>
      </c>
      <c r="E23" s="6" t="inlineStr">
        <is>
          <t>ч. 11, 16 и 17 ст. 18.1</t>
        </is>
      </c>
      <c r="F23" s="7" t="inlineStr">
        <is>
          <t>Высокий</t>
        </is>
      </c>
      <c r="G23" s="7" t="inlineStr">
        <is>
          <t>☐ Не проверено</t>
        </is>
      </c>
      <c r="H23" s="8" t="n"/>
      <c r="I23" s="8" t="n"/>
      <c r="J23" s="8" t="n"/>
      <c r="K23" s="9" t="n"/>
      <c r="L23" s="10">
        <f>IF(F23="","",IF(OR(G23="☑ Выполнено",G23="— Не применимо"),1,0))</f>
        <v/>
      </c>
    </row>
    <row r="24">
      <c r="A24" s="6" t="inlineStr">
        <is>
          <t>6.1</t>
        </is>
      </c>
      <c r="B24" s="6" t="inlineStr">
        <is>
          <t>Отчетность</t>
        </is>
      </c>
      <c r="C24" s="6" t="inlineStr">
        <is>
          <t>Собрать, сверить и передать отчетные сведения через ОРД</t>
        </is>
      </c>
      <c r="D24" s="6" t="inlineStr">
        <is>
          <t>1) Собраны периоды, площадки, показы и иная статистика. 2) Подготовлены договоры, акты, суммы и участники. 3) Сведения переданы в актуальный срок. 4) Проверены полнота, достоверность, статус приема и исправление расхождений.</t>
        </is>
      </c>
      <c r="E24" s="6" t="inlineStr">
        <is>
          <t>ч. 3, 5, 9 и 11 ст. 18.1; № 1362-р; ПП РФ № 2355</t>
        </is>
      </c>
      <c r="F24" s="7" t="inlineStr">
        <is>
          <t>Высокий</t>
        </is>
      </c>
      <c r="G24" s="7" t="inlineStr">
        <is>
          <t>☐ Не проверено</t>
        </is>
      </c>
      <c r="H24" s="8" t="n"/>
      <c r="I24" s="8" t="n"/>
      <c r="J24" s="8" t="n"/>
      <c r="K24" s="9" t="n"/>
      <c r="L24" s="10">
        <f>IF(F24="","",IF(OR(G24="☑ Выполнено",G24="— Не применимо"),1,0))</f>
        <v/>
      </c>
    </row>
    <row r="25">
      <c r="A25" s="6" t="inlineStr">
        <is>
          <t>7.1</t>
        </is>
      </c>
      <c r="B25" s="6" t="inlineStr">
        <is>
          <t>Внутренний контроль</t>
        </is>
      </c>
      <c r="C25" s="6" t="inlineStr">
        <is>
          <t>Закрыть внутренний контроль и архив кампании</t>
        </is>
      </c>
      <c r="D25" s="6" t="inlineStr">
        <is>
          <t>1) Назначены основной и резервный ответственные. 2) Есть календарь сроков и двойная проверка высоких рисков. 3) «Не применимо» обосновано. 4) Спорные вопросы переданы на консультацию. 5) Сохранен полный архив кампании.</t>
        </is>
      </c>
      <c r="E25" s="6" t="inlineStr">
        <is>
          <t>ч. 11–13 ст. 18.1; внутренний контроль</t>
        </is>
      </c>
      <c r="F25" s="7" t="inlineStr">
        <is>
          <t>Высокий</t>
        </is>
      </c>
      <c r="G25" s="7" t="inlineStr">
        <is>
          <t>☐ Не проверено</t>
        </is>
      </c>
      <c r="H25" s="8" t="n"/>
      <c r="I25" s="8" t="n"/>
      <c r="J25" s="8" t="n"/>
      <c r="K25" s="9" t="n"/>
      <c r="L25" s="10">
        <f>IF(F25="","",IF(OR(G25="☑ Выполнено",G25="— Не применимо"),1,0))</f>
        <v/>
      </c>
    </row>
  </sheetData>
  <mergeCells count="2">
    <mergeCell ref="A1:T2"/>
    <mergeCell ref="A3:T3"/>
  </mergeCells>
  <conditionalFormatting sqref="G6:G25">
    <cfRule type="expression" priority="1" dxfId="0">
      <formula>G6="☑ Выполнено"</formula>
    </cfRule>
    <cfRule type="expression" priority="2" dxfId="1">
      <formula>G6="◐ В работе"</formula>
    </cfRule>
    <cfRule type="expression" priority="3" dxfId="2">
      <formula>G6="⚠ Нужна консультация"</formula>
    </cfRule>
  </conditionalFormatting>
  <conditionalFormatting sqref="F6:F25">
    <cfRule type="expression" priority="4" dxfId="2">
      <formula>F6="Высокий"</formula>
    </cfRule>
  </conditionalFormatting>
  <dataValidations count="3">
    <dataValidation sqref="F6:F25" showDropDown="0" showInputMessage="1" showErrorMessage="1" allowBlank="0" errorTitle="Проверьте значение" error="При необходимости измените оценку с учетом кампании" promptTitle="Риск" prompt="При необходимости измените оценку с учетом кампании" type="list">
      <formula1>"Высокий,Средний,Низкий"</formula1>
    </dataValidation>
    <dataValidation sqref="G6:G25" showDropDown="0" showInputMessage="1" showErrorMessage="1" allowBlank="0" errorTitle="Проверьте значение" error="Выберите текущую отметку выполнения" promptTitle="Отметка" prompt="Выберите текущую отметку выполнения" type="list">
      <formula1>"☐ Не проверено,◐ В работе,☑ Выполнено,— Не применимо,⚠ Нужна консультация"</formula1>
    </dataValidation>
    <dataValidation sqref="K6:K25" showDropDown="0" showInputMessage="1" showErrorMessage="1" allowBlank="1" errorTitle="Проверьте значение" error="Плановая или контрольная дата" promptTitle="Срок" prompt="Плановая или контрольная дата" type="date" operator="between">
      <formula1>DATE(2000,1,1)</formula1>
      <formula2>DATE(2100,12,31)</formula2>
    </dataValidation>
  </dataValidations>
  <pageMargins left="0.75" right="0.75" top="1" bottom="1" header="0.5" footer="0.5"/>
  <pageSetup fitToHeight="0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U42"/>
  <sheetViews>
    <sheetView showGridLines="0" showZeros="1" zoomScale="85" workbookViewId="0">
      <pane ySplit="4" topLeftCell="A5" activePane="bottomLeft" state="frozen"/>
      <selection pane="bottomLeft" activeCell="A1" sqref="A1"/>
    </sheetView>
  </sheetViews>
  <sheetFormatPr baseColWidth="8" defaultRowHeight="20"/>
  <cols>
    <col width="22" customWidth="1" min="1" max="1"/>
    <col width="14" customWidth="1" min="2" max="2"/>
    <col width="12" customWidth="1" min="3" max="3"/>
    <col width="0.1" customWidth="1" min="17" max="17"/>
    <col width="0.1" customWidth="1" min="18" max="18"/>
    <col width="0.1" customWidth="1" min="20" max="20"/>
    <col width="0.1" customWidth="1" min="21" max="21"/>
  </cols>
  <sheetData>
    <row r="1" ht="24" customHeight="1">
      <c r="A1" s="1" t="inlineStr">
        <is>
          <t>Готовность кампании</t>
        </is>
      </c>
      <c r="Q1" s="11" t="inlineStr">
        <is>
          <t>Пункты по отметкам</t>
        </is>
      </c>
      <c r="R1" s="11" t="inlineStr">
        <is>
          <t>Количество</t>
        </is>
      </c>
      <c r="T1" s="11" t="inlineStr">
        <is>
          <t>Пункты по разделам</t>
        </is>
      </c>
      <c r="U1" s="11" t="inlineStr">
        <is>
          <t>Количество</t>
        </is>
      </c>
    </row>
    <row r="2" ht="24" customHeight="1">
      <c r="Q2" s="11" t="inlineStr">
        <is>
          <t>☐ Не проверено</t>
        </is>
      </c>
      <c r="R2" s="11">
        <f>COUNTIF(config[Отметка],Q2)</f>
        <v/>
      </c>
      <c r="T2" s="11" t="inlineStr">
        <is>
          <t>Внутренний контроль</t>
        </is>
      </c>
      <c r="U2" s="11">
        <f>COUNTIF(config[Раздел],T2)</f>
        <v/>
      </c>
    </row>
    <row r="3" ht="20" customHeight="1">
      <c r="A3" s="2" t="inlineStr">
        <is>
          <t>МАРКЕТИНГ ПРАКТИКА · Компактная сводка автоматически обновляется по отметкам листа 02.</t>
        </is>
      </c>
      <c r="Q3" s="11" t="inlineStr">
        <is>
          <t>◐ В работе</t>
        </is>
      </c>
      <c r="R3" s="11">
        <f>COUNTIF(config[Отметка],Q3)</f>
        <v/>
      </c>
      <c r="T3" s="11" t="inlineStr">
        <is>
          <t>Запуск и фиксация</t>
        </is>
      </c>
      <c r="U3" s="11">
        <f>COUNTIF(config[Раздел],T3)</f>
        <v/>
      </c>
    </row>
    <row r="4">
      <c r="Q4" s="11" t="inlineStr">
        <is>
          <t>☑ Выполнено</t>
        </is>
      </c>
      <c r="R4" s="11">
        <f>COUNTIF(config[Отметка],Q4)</f>
        <v/>
      </c>
      <c r="T4" s="11" t="inlineStr">
        <is>
          <t>Квалификация</t>
        </is>
      </c>
      <c r="U4" s="11">
        <f>COUNTIF(config[Раздел],T4)</f>
        <v/>
      </c>
    </row>
    <row r="5" ht="20" customHeight="1">
      <c r="A5" s="12" t="inlineStr">
        <is>
          <t>Всего пунктов</t>
        </is>
      </c>
      <c r="E5" s="12" t="inlineStr">
        <is>
          <t>Выполнено</t>
        </is>
      </c>
      <c r="I5" s="12" t="inlineStr">
        <is>
          <t>Готовность</t>
        </is>
      </c>
      <c r="Q5" s="11" t="inlineStr">
        <is>
          <t>— Не применимо</t>
        </is>
      </c>
      <c r="R5" s="11">
        <f>COUNTIF(config[Отметка],Q5)</f>
        <v/>
      </c>
      <c r="T5" s="11" t="inlineStr">
        <is>
          <t>Маркировка</t>
        </is>
      </c>
      <c r="U5" s="11">
        <f>COUNTIF(config[Раздел],T5)</f>
        <v/>
      </c>
    </row>
    <row r="6" ht="28" customHeight="1">
      <c r="A6" s="13">
        <f>COUNTA(config[Что проверить])</f>
        <v/>
      </c>
      <c r="E6" s="13">
        <f>COUNTIF(config[Отметка],"☑ Выполнено")</f>
        <v/>
      </c>
      <c r="I6" s="14">
        <f>IFERROR((COUNTIF(config[Отметка],"☑ Выполнено")+COUNTIF(config[Отметка],"— Не применимо"))/COUNTA(config[Что проверить]),0)</f>
        <v/>
      </c>
      <c r="Q6" s="11" t="inlineStr">
        <is>
          <t>⚠ Нужна консультация</t>
        </is>
      </c>
      <c r="R6" s="11">
        <f>COUNTIF(config[Отметка],Q6)</f>
        <v/>
      </c>
      <c r="T6" s="11" t="inlineStr">
        <is>
          <t>Отчетность</t>
        </is>
      </c>
      <c r="U6" s="11">
        <f>COUNTIF(config[Раздел],T6)</f>
        <v/>
      </c>
    </row>
    <row r="7">
      <c r="T7" s="11" t="inlineStr">
        <is>
          <t>Регистрация и erid</t>
        </is>
      </c>
      <c r="U7" s="11">
        <f>COUNTIF(config[Раздел],T7)</f>
        <v/>
      </c>
    </row>
    <row r="8" ht="20" customHeight="1">
      <c r="A8" s="12" t="inlineStr">
        <is>
          <t>Открытые высокие риски</t>
        </is>
      </c>
      <c r="E8" s="12" t="inlineStr">
        <is>
          <t>Нужна консультация</t>
        </is>
      </c>
      <c r="I8" s="12" t="inlineStr">
        <is>
          <t>В работе</t>
        </is>
      </c>
      <c r="T8" s="11" t="inlineStr">
        <is>
          <t>Участники и договоры</t>
        </is>
      </c>
      <c r="U8" s="11">
        <f>COUNTIF(config[Раздел],T8)</f>
        <v/>
      </c>
    </row>
    <row r="9" ht="28" customHeight="1">
      <c r="A9" s="13">
        <f>COUNTIFS(config[Риск],"Высокий",config[Отметка],"&lt;&gt;☑ Выполнено",config[Отметка],"&lt;&gt;— Не применимо")</f>
        <v/>
      </c>
      <c r="E9" s="13">
        <f>COUNTIF(config[Отметка],"⚠ Нужна консультация")</f>
        <v/>
      </c>
      <c r="I9" s="13">
        <f>COUNTIF(config[Отметка],"◐ В работе")</f>
        <v/>
      </c>
    </row>
    <row r="12" ht="24" customHeight="1">
      <c r="A12" s="3" t="inlineStr">
        <is>
          <t>Решение перед запуском</t>
        </is>
      </c>
    </row>
    <row r="13" ht="22" customHeight="1">
      <c r="A13" s="4" t="inlineStr">
        <is>
          <t>Запуск не рекомендуется, пока остаются незакрытые пункты высокого риска или статус «Нужна консультация». Показатель готовности учитывает «Выполнено» и обоснованное «Не применимо».</t>
        </is>
      </c>
    </row>
    <row r="14" ht="22" customHeight="1"/>
    <row r="16" ht="36" customHeight="1">
      <c r="A16" s="5" t="inlineStr">
        <is>
          <t>Отметка</t>
        </is>
      </c>
      <c r="B16" s="5" t="inlineStr">
        <is>
          <t>Количество</t>
        </is>
      </c>
      <c r="C16" s="5" t="inlineStr">
        <is>
          <t>Доля</t>
        </is>
      </c>
    </row>
    <row r="17">
      <c r="A17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17" s="16">
        <f>IF(A17="","",IF(A17="","",COUNTIF(config[Отметка],A17)))</f>
        <v/>
      </c>
      <c r="C17" s="10">
        <f>IF(A17="","",IFERROR(B17/COUNTA(config[Что проверить]),0))</f>
        <v/>
      </c>
    </row>
    <row r="18">
      <c r="A18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18" s="16">
        <f>IF(A18="","",IF(A18="","",COUNTIF(config[Отметка],A18)))</f>
        <v/>
      </c>
      <c r="C18" s="10">
        <f>IF(A18="","",IFERROR(B18/COUNTA(config[Что проверить]),0))</f>
        <v/>
      </c>
    </row>
    <row r="19">
      <c r="A19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19" s="16">
        <f>IF(A19="","",IF(A19="","",COUNTIF(config[Отметка],A19)))</f>
        <v/>
      </c>
      <c r="C19" s="10">
        <f>IF(A19="","",IFERROR(B19/COUNTA(config[Что проверить]),0))</f>
        <v/>
      </c>
    </row>
    <row r="20">
      <c r="A20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0" s="16">
        <f>IF(A20="","",IF(A20="","",COUNTIF(config[Отметка],A20)))</f>
        <v/>
      </c>
      <c r="C20" s="10">
        <f>IF(A20="","",IFERROR(B20/COUNTA(config[Что проверить]),0))</f>
        <v/>
      </c>
    </row>
    <row r="21">
      <c r="A21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1" s="16">
        <f>IF(A21="","",IF(A21="","",COUNTIF(config[Отметка],A21)))</f>
        <v/>
      </c>
      <c r="C21" s="10">
        <f>IF(A21="","",IFERROR(B21/COUNTA(config[Что проверить]),0))</f>
        <v/>
      </c>
    </row>
    <row r="22">
      <c r="A22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2" s="16">
        <f>IF(A22="","",IF(A22="","",COUNTIF(config[Отметка],A22)))</f>
        <v/>
      </c>
      <c r="C22" s="10">
        <f>IF(A22="","",IFERROR(B22/COUNTA(config[Что проверить]),0))</f>
        <v/>
      </c>
    </row>
    <row r="23">
      <c r="A23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3" s="16">
        <f>IF(A23="","",IF(A23="","",COUNTIF(config[Отметка],A23)))</f>
        <v/>
      </c>
      <c r="C23" s="10">
        <f>IF(A23="","",IFERROR(B23/COUNTA(config[Что проверить]),0))</f>
        <v/>
      </c>
    </row>
    <row r="24">
      <c r="A24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4" s="16">
        <f>IF(A24="","",IF(A24="","",COUNTIF(config[Отметка],A24)))</f>
        <v/>
      </c>
      <c r="C24" s="10">
        <f>IF(A24="","",IFERROR(B24/COUNTA(config[Что проверить]),0))</f>
        <v/>
      </c>
    </row>
    <row r="25">
      <c r="A25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5" s="16">
        <f>IF(A25="","",IF(A25="","",COUNTIF(config[Отметка],A25)))</f>
        <v/>
      </c>
      <c r="C25" s="10">
        <f>IF(A25="","",IFERROR(B25/COUNTA(config[Что проверить]),0))</f>
        <v/>
      </c>
    </row>
    <row r="26">
      <c r="A26" s="15">
        <f>IF(ROW()-16=1,"☐ Не проверено",IF(ROW()-16=2,"◐ В работе",IF(ROW()-16=3,"☑ Выполнено",IF(ROW()-16=4,"— Не применимо",IF(ROW()-16=5,"⚠ Нужна консультация","")))))</f>
        <v/>
      </c>
      <c r="B26" s="16">
        <f>IF(A26="","",IF(A26="","",COUNTIF(config[Отметка],A26)))</f>
        <v/>
      </c>
      <c r="C26" s="10">
        <f>IF(A26="","",IFERROR(B26/COUNTA(config[Что проверить]),0))</f>
        <v/>
      </c>
    </row>
    <row r="30"/>
    <row r="42"/>
  </sheetData>
  <mergeCells count="16">
    <mergeCell ref="A12:O12"/>
    <mergeCell ref="A5:C5"/>
    <mergeCell ref="E5:G5"/>
    <mergeCell ref="I5:K5"/>
    <mergeCell ref="A8:C8"/>
    <mergeCell ref="A6:C6"/>
    <mergeCell ref="E8:G8"/>
    <mergeCell ref="I8:K8"/>
    <mergeCell ref="A9:C9"/>
    <mergeCell ref="I9:K9"/>
    <mergeCell ref="A1:O2"/>
    <mergeCell ref="E9:G9"/>
    <mergeCell ref="E6:G6"/>
    <mergeCell ref="A3:O3"/>
    <mergeCell ref="A13:O14"/>
    <mergeCell ref="I6:K6"/>
  </mergeCells>
  <pageMargins left="0.75" right="0.75" top="1" bottom="1" header="0.5" footer="0.5"/>
  <pageSetup fitToHeight="0" fitToWidth="1"/>
  <drawing xmlns:r="http://schemas.openxmlformats.org/officeDocument/2006/relationships" r:id="rId1"/>
  <legacyDrawing xmlns:r="http://schemas.openxmlformats.org/officeDocument/2006/relationships" r:id="anysvml"/>
  <tableParts count="1"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showZeros="1" zoomScale="85" workbookViewId="0">
      <pane ySplit="4" topLeftCell="A5" activePane="bottomLeft" state="frozen"/>
      <selection pane="bottomLeft" activeCell="A1" sqref="A1"/>
    </sheetView>
  </sheetViews>
  <sheetFormatPr baseColWidth="8" defaultRowHeight="20"/>
  <sheetData>
    <row r="1" ht="24" customHeight="1">
      <c r="A1" s="1" t="inlineStr">
        <is>
          <t>Справочник и правовые опоры</t>
        </is>
      </c>
    </row>
    <row r="2" ht="24" customHeight="1"/>
    <row r="3" ht="20" customHeight="1">
      <c r="A3" s="2" t="inlineStr">
        <is>
          <t>МАРКЕТИНГ ПРАКТИКА · Определения и дата правовой проверки: 28.08.2026.</t>
        </is>
      </c>
    </row>
    <row r="6" ht="24" customHeight="1">
      <c r="A6" s="3" t="inlineStr">
        <is>
          <t>Основные роли</t>
        </is>
      </c>
    </row>
    <row r="7" ht="22" customHeight="1">
      <c r="A7" s="4" t="inlineStr">
        <is>
          <t>Рекламодатель — определяет объект и содержание рекламы.
Рекламораспространитель — распространяет рекламу.
Оператор рекламной системы организует распространение.
ОРД принимает сведения и передает их Роскомнадзору.
ЕРИР обеспечивает государственный учет.</t>
        </is>
      </c>
    </row>
    <row r="8" ht="22" customHeight="1"/>
    <row r="9" ht="22" customHeight="1"/>
    <row r="10" ht="22" customHeight="1"/>
    <row r="11" ht="22" customHeight="1"/>
    <row r="14" ht="24" customHeight="1">
      <c r="A14" s="3" t="inlineStr">
        <is>
          <t>Обязанности, ответственность и отдельные проверки</t>
        </is>
      </c>
    </row>
    <row r="15" ht="22" customHeight="1">
      <c r="A15" s="4" t="inlineStr">
        <is>
          <t>Статья 18.1: передача сведений через ОРД; полнота,
достоверность, актуальность и своевременность; пометка «реклама»;
рекламодатель или страница о нем; корректный erid.
Части 15–16 статьи 14.3 КоАП РФ устанавливают ответственность
за нарушения передачи данных и erid. Актуальные суммы
проверяйте перед запуском.
Отдельно проверяйте содержание рекламы, специальные категории,
возраст, 152-ФЗ, статью 18.2, ограничения ресурсов и правила площадки.</t>
        </is>
      </c>
    </row>
    <row r="16" ht="22" customHeight="1"/>
    <row r="17" ht="22" customHeight="1"/>
    <row r="18" ht="22" customHeight="1"/>
    <row r="19" ht="22" customHeight="1"/>
  </sheetData>
  <mergeCells count="6">
    <mergeCell ref="A3:H3"/>
    <mergeCell ref="A15:H19"/>
    <mergeCell ref="A7:H11"/>
    <mergeCell ref="A14:H14"/>
    <mergeCell ref="A1:H2"/>
    <mergeCell ref="A6:H6"/>
  </mergeCells>
  <pageMargins left="0.75" right="0.75" top="1" bottom="1" header="0.5" footer="0.5"/>
  <pageSetup fitToHeight="0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Маркетинг Практика</dc:creator>
  <dc:title>Чек-лист по статье 18.1</dc:title>
  <dc:description>Пользователь последовательно проходит проверки, ставит отметки, фиксирует комментарии и доказательства, назначает ответственных и видит автоматическую готовность кампании и незакрытые риски.</dc:description>
  <dc:subject>Чистая версия</dc:subject>
  <dcterms:created xsi:type="dcterms:W3CDTF">2026-08-28T14:23:52Z</dcterms:created>
  <dcterms:modified xsi:type="dcterms:W3CDTF">2026-08-28T14:23:52Z</dcterms:modified>
</cp:coreProperties>
</file>